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<sst xmlns="http://schemas.openxmlformats.org/spreadsheetml/2006/main" count="42" uniqueCount="37">
  <si>
    <t>Zmienne wejściowe</t>
  </si>
  <si>
    <t>Więcej informacji o module dla właścicieli apartamentów 2.0 znajdziesz w poniższych linkach:</t>
  </si>
  <si>
    <t>Opis zmiennej</t>
  </si>
  <si>
    <t>Wartość</t>
  </si>
  <si>
    <t>Całkowita kwota brutto za nocleg</t>
  </si>
  <si>
    <t>Broszura PDF</t>
  </si>
  <si>
    <t>TUTAJ</t>
  </si>
  <si>
    <t>Prowizja źródła</t>
  </si>
  <si>
    <t>Wideo</t>
  </si>
  <si>
    <t>Stawka VAT za noclegi</t>
  </si>
  <si>
    <t>Baza Wiedzy</t>
  </si>
  <si>
    <t>Opłaty dodatkowe</t>
  </si>
  <si>
    <t>Opłata za śniadanie</t>
  </si>
  <si>
    <t>Liczba śniadań w cenie rezerwacji</t>
  </si>
  <si>
    <t>Prowizja dla właściciela</t>
  </si>
  <si>
    <t>Stawka VAT dla właściciela</t>
  </si>
  <si>
    <t>Parametry wyjściowe widoczne dla właściciela w zależności od konfiguracji</t>
  </si>
  <si>
    <t>Cena brutto za nocleg</t>
  </si>
  <si>
    <t>Cena netto za rezerwację</t>
  </si>
  <si>
    <t>Kwota do obliczeń prowizji pośrednika [netto]</t>
  </si>
  <si>
    <t>Kwota do obliczeń prowizji pośrednika [brutto]</t>
  </si>
  <si>
    <t>Prowizja pośrednika</t>
  </si>
  <si>
    <t>Prowizja pośrednika [netto]</t>
  </si>
  <si>
    <t>Prowizja pośrednika [brutto]</t>
  </si>
  <si>
    <t>Kwota dla właściciela [netto]</t>
  </si>
  <si>
    <t>Kwota dla właściciela [brutto]</t>
  </si>
  <si>
    <t>Od ceny całkowitej za nocleg (netto)</t>
  </si>
  <si>
    <t>Od ceny całkowitej za nocleg (brutto)</t>
  </si>
  <si>
    <t>Po odjęciu prowizji za źródło, śniadania i dodatkowe opłaty z doliczeniem VAT-u noclegu (netto)</t>
  </si>
  <si>
    <t>Po odjęciu prowizji za źródło, śniadania i dodatkowe opłaty (netto)</t>
  </si>
  <si>
    <t>Po odjęciu prowizji za źródło, śniadania i dodatkowe opłaty (brutto)</t>
  </si>
  <si>
    <t>Legenda</t>
  </si>
  <si>
    <r>
      <rPr>
        <rFont val="Montserrat"/>
        <color rgb="FF000000"/>
      </rPr>
      <t>Pośrednik</t>
    </r>
    <r>
      <rPr>
        <rFont val="Montserrat"/>
        <color rgb="FF000000"/>
      </rPr>
      <t xml:space="preserve"> - firma pośrednicząca w sprzedaży noclegów (administrator KWHotel) </t>
    </r>
  </si>
  <si>
    <t>Dodatkowe uwagi:</t>
  </si>
  <si>
    <t>Dodatkowe opłaty to stała kwota dla każdej rezerwacji pojedynczej plus kwota za posiłki obliczana na podstawie (liczby_osób * liczb_dni_rezerwacji * jeden_posiłek)</t>
  </si>
  <si>
    <t>Przedstawione formuły to gotowe rozwiązania dostępne w module dla właścicieli apartamentów 2.0 - możesz je w każdej chwili zmodyfikować, korzystając z wbudowanych zmiennych i działań matematycznych.</t>
  </si>
  <si>
    <r>
      <rPr>
        <rFont val="Montserrat"/>
        <color theme="1"/>
      </rPr>
      <t xml:space="preserve">Ostatnia aktualizacja pliku: </t>
    </r>
    <r>
      <rPr>
        <rFont val="Montserrat"/>
        <b/>
        <color theme="1"/>
      </rPr>
      <t>14.08.2024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</si>
</sst>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zł-415]"/>
  </numFmts>
  <fonts count="10">
    <font>
      <sz val="10.0"/>
      <color rgb="FF000000"/>
      <name val="Arial"/>
      <scheme val="minor"/>
    </font>
    <font>
      <b/>
      <color rgb="FFFFFFFF"/>
      <name val="Montserrat"/>
    </font>
    <font/>
    <font>
      <color theme="1"/>
      <name val="Montserrat"/>
    </font>
    <font>
      <b/>
      <color theme="1"/>
      <name val="Montserrat"/>
    </font>
    <font>
      <sz val="11.0"/>
      <color rgb="FF000000"/>
      <name val="Montserrat"/>
    </font>
    <font>
      <b/>
      <u/>
      <color rgb="FFEE6410"/>
      <name val="Montserrat"/>
    </font>
    <font>
      <color rgb="FFFFFFFF"/>
      <name val="Montserrat"/>
    </font>
    <font>
      <color rgb="FF000000"/>
      <name val="Montserrat"/>
    </font>
    <font>
      <sz val="10.0"/>
      <color rgb="FF000000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09203D"/>
        <bgColor rgb="FF09203D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</fills>
  <borders count="11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FFFFFF"/>
      </top>
      <bottom style="thin">
        <color rgb="FFFFFFFF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3" fontId="3" numFmtId="0" xfId="0" applyAlignment="1" applyFill="1" applyFont="1">
      <alignment horizontal="center"/>
    </xf>
    <xf borderId="0" fillId="0" fontId="4" numFmtId="0" xfId="0" applyAlignment="1" applyFont="1">
      <alignment readingOrder="0" shrinkToFit="0" wrapText="1"/>
    </xf>
    <xf borderId="0" fillId="0" fontId="3" numFmtId="0" xfId="0" applyFont="1"/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0" fillId="3" fontId="3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5" fillId="0" fontId="5" numFmtId="0" xfId="0" applyAlignment="1" applyBorder="1" applyFont="1">
      <alignment horizontal="right" shrinkToFit="0" vertical="bottom" wrapText="0"/>
    </xf>
    <xf borderId="6" fillId="0" fontId="3" numFmtId="164" xfId="0" applyAlignment="1" applyBorder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6" numFmtId="0" xfId="0" applyAlignment="1" applyFont="1">
      <alignment readingOrder="0"/>
    </xf>
    <xf borderId="6" fillId="0" fontId="5" numFmtId="0" xfId="0" applyAlignment="1" applyBorder="1" applyFont="1">
      <alignment horizontal="right" shrinkToFit="0" vertical="bottom" wrapText="0"/>
    </xf>
    <xf borderId="6" fillId="0" fontId="3" numFmtId="9" xfId="0" applyAlignment="1" applyBorder="1" applyFont="1" applyNumberFormat="1">
      <alignment horizontal="center"/>
    </xf>
    <xf borderId="6" fillId="0" fontId="5" numFmtId="0" xfId="0" applyAlignment="1" applyBorder="1" applyFont="1">
      <alignment horizontal="right" readingOrder="0" shrinkToFit="0" vertical="bottom" wrapText="0"/>
    </xf>
    <xf borderId="6" fillId="0" fontId="3" numFmtId="164" xfId="0" applyAlignment="1" applyBorder="1" applyFont="1" applyNumberFormat="1">
      <alignment horizontal="center"/>
    </xf>
    <xf borderId="6" fillId="0" fontId="3" numFmtId="3" xfId="0" applyAlignment="1" applyBorder="1" applyFont="1" applyNumberFormat="1">
      <alignment horizontal="center" readingOrder="0"/>
    </xf>
    <xf borderId="0" fillId="0" fontId="5" numFmtId="0" xfId="0" applyAlignment="1" applyFont="1">
      <alignment horizontal="right" shrinkToFit="0" vertical="bottom" wrapText="0"/>
    </xf>
    <xf borderId="0" fillId="0" fontId="3" numFmtId="9" xfId="0" applyFont="1" applyNumberFormat="1"/>
    <xf borderId="0" fillId="0" fontId="5" numFmtId="0" xfId="0" applyAlignment="1" applyFont="1">
      <alignment shrinkToFit="0" vertical="bottom" wrapText="0"/>
    </xf>
    <xf borderId="1" fillId="2" fontId="1" numFmtId="0" xfId="0" applyAlignment="1" applyBorder="1" applyFont="1">
      <alignment vertical="center"/>
    </xf>
    <xf borderId="7" fillId="0" fontId="2" numFmtId="0" xfId="0" applyBorder="1" applyFont="1"/>
    <xf borderId="3" fillId="2" fontId="7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3" fillId="2" fontId="7" numFmtId="0" xfId="0" applyAlignment="1" applyBorder="1" applyFont="1">
      <alignment vertical="center"/>
    </xf>
    <xf borderId="8" fillId="0" fontId="3" numFmtId="164" xfId="0" applyAlignment="1" applyBorder="1" applyFont="1" applyNumberFormat="1">
      <alignment horizontal="center" vertical="center"/>
    </xf>
    <xf borderId="9" fillId="0" fontId="3" numFmtId="164" xfId="0" applyAlignment="1" applyBorder="1" applyFont="1" applyNumberFormat="1">
      <alignment horizontal="center" vertical="center"/>
    </xf>
    <xf borderId="9" fillId="0" fontId="3" numFmtId="3" xfId="0" applyAlignment="1" applyBorder="1" applyFont="1" applyNumberFormat="1">
      <alignment horizontal="center" vertical="center"/>
    </xf>
    <xf borderId="9" fillId="0" fontId="3" numFmtId="9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4" fontId="3" numFmtId="0" xfId="0" applyAlignment="1" applyBorder="1" applyFill="1" applyFont="1">
      <alignment horizontal="center" vertical="center"/>
    </xf>
    <xf borderId="5" fillId="0" fontId="8" numFmtId="164" xfId="0" applyAlignment="1" applyBorder="1" applyFont="1" applyNumberFormat="1">
      <alignment vertical="center"/>
    </xf>
    <xf borderId="5" fillId="4" fontId="8" numFmtId="164" xfId="0" applyAlignment="1" applyBorder="1" applyFont="1" applyNumberFormat="1">
      <alignment vertical="center"/>
    </xf>
    <xf borderId="0" fillId="0" fontId="3" numFmtId="2" xfId="0" applyFont="1" applyNumberFormat="1"/>
    <xf borderId="8" fillId="0" fontId="2" numFmtId="0" xfId="0" applyBorder="1" applyFont="1"/>
    <xf borderId="9" fillId="0" fontId="2" numFmtId="0" xfId="0" applyBorder="1" applyFont="1"/>
    <xf borderId="5" fillId="0" fontId="2" numFmtId="0" xfId="0" applyBorder="1" applyFont="1"/>
    <xf borderId="6" fillId="4" fontId="3" numFmtId="0" xfId="0" applyAlignment="1" applyBorder="1" applyFon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4" fontId="8" numFmtId="164" xfId="0" applyAlignment="1" applyBorder="1" applyFont="1" applyNumberFormat="1">
      <alignment vertical="center"/>
    </xf>
    <xf borderId="6" fillId="0" fontId="8" numFmtId="164" xfId="0" applyAlignment="1" applyBorder="1" applyFont="1" applyNumberFormat="1">
      <alignment vertical="center"/>
    </xf>
    <xf borderId="6" fillId="5" fontId="3" numFmtId="164" xfId="0" applyAlignment="1" applyBorder="1" applyFill="1" applyFont="1" applyNumberFormat="1">
      <alignment horizontal="center" vertical="center"/>
    </xf>
    <xf borderId="6" fillId="4" fontId="3" numFmtId="164" xfId="0" applyAlignment="1" applyBorder="1" applyFont="1" applyNumberFormat="1">
      <alignment horizontal="center" vertical="center"/>
    </xf>
    <xf borderId="6" fillId="4" fontId="3" numFmtId="2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vertical="center"/>
    </xf>
    <xf borderId="6" fillId="4" fontId="3" numFmtId="164" xfId="0" applyAlignment="1" applyBorder="1" applyFont="1" applyNumberFormat="1">
      <alignment vertical="center"/>
    </xf>
    <xf borderId="0" fillId="3" fontId="9" numFmtId="164" xfId="0" applyAlignment="1" applyFont="1" applyNumberFormat="1">
      <alignment horizontal="center" vertical="center"/>
    </xf>
    <xf borderId="10" fillId="0" fontId="2" numFmtId="0" xfId="0" applyBorder="1" applyFont="1"/>
    <xf borderId="0" fillId="0" fontId="3" numFmtId="164" xfId="0" applyFont="1" applyNumberFormat="1"/>
    <xf borderId="0" fillId="0" fontId="4" numFmtId="0" xfId="0" applyFont="1"/>
    <xf borderId="0" fillId="0" fontId="3" numFmtId="0" xfId="0" applyFont="1"/>
    <xf borderId="0" fillId="0" fontId="8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whotel.com/downloads/pl/25_kwhotel_cloud/Modul-dla-wlascicieli-apartamentow-2-0-broszura-PL.pdf" TargetMode="External"/><Relationship Id="rId2" Type="http://schemas.openxmlformats.org/officeDocument/2006/relationships/hyperlink" Target="https://www.youtube.com/watch?v=u0Yh9sG8f6k" TargetMode="External"/><Relationship Id="rId3" Type="http://schemas.openxmlformats.org/officeDocument/2006/relationships/hyperlink" Target="https://kwhotel.com/pl/baza-wiedzy/kwhotel-cloud/panel-wlascicielski-informacje-podstawow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81.88"/>
    <col customWidth="1" min="2" max="2" width="34.75"/>
    <col customWidth="1" min="3" max="3" width="24.88"/>
    <col customWidth="1" min="4" max="4" width="18.88"/>
    <col customWidth="1" min="5" max="6" width="15.38"/>
    <col customWidth="1" min="7" max="8" width="33.0"/>
    <col customWidth="1" min="9" max="9" width="35.38"/>
    <col customWidth="1" min="10" max="10" width="15.38"/>
    <col customWidth="1" min="11" max="11" width="24.88"/>
    <col customWidth="1" min="12" max="12" width="23.0"/>
    <col customWidth="1" min="13" max="13" width="22.75"/>
    <col customWidth="1" min="14" max="14" width="23.38"/>
    <col customWidth="1" min="15" max="15" width="16.0"/>
    <col customWidth="1" min="16" max="30" width="14.38"/>
  </cols>
  <sheetData>
    <row r="1" ht="25.5" customHeight="1">
      <c r="A1" s="1" t="s">
        <v>0</v>
      </c>
      <c r="B1" s="2"/>
      <c r="C1" s="3"/>
      <c r="D1" s="3"/>
      <c r="E1" s="4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24.0" customHeight="1">
      <c r="A2" s="6" t="s">
        <v>2</v>
      </c>
      <c r="B2" s="7" t="s">
        <v>3</v>
      </c>
      <c r="C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ht="15.75" customHeight="1">
      <c r="A3" s="10" t="s">
        <v>4</v>
      </c>
      <c r="B3" s="11">
        <v>1000.0</v>
      </c>
      <c r="C3" s="9"/>
      <c r="E3" s="12" t="s">
        <v>5</v>
      </c>
      <c r="F3" s="13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ht="15.75" customHeight="1">
      <c r="A4" s="14" t="s">
        <v>7</v>
      </c>
      <c r="B4" s="15">
        <v>0.15</v>
      </c>
      <c r="C4" s="9"/>
      <c r="E4" s="12" t="s">
        <v>8</v>
      </c>
      <c r="F4" s="13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ht="15.75" customHeight="1">
      <c r="A5" s="16" t="s">
        <v>9</v>
      </c>
      <c r="B5" s="15">
        <v>0.08</v>
      </c>
      <c r="C5" s="9"/>
      <c r="E5" s="12" t="s">
        <v>10</v>
      </c>
      <c r="F5" s="13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ht="15.75" customHeight="1">
      <c r="A6" s="14" t="s">
        <v>11</v>
      </c>
      <c r="B6" s="17">
        <v>50.0</v>
      </c>
      <c r="C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15.75" customHeight="1">
      <c r="A7" s="16" t="s">
        <v>12</v>
      </c>
      <c r="B7" s="17">
        <v>10.0</v>
      </c>
      <c r="C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15.75" customHeight="1">
      <c r="A8" s="16" t="s">
        <v>13</v>
      </c>
      <c r="B8" s="18">
        <v>3.0</v>
      </c>
      <c r="C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5.75" customHeight="1">
      <c r="A9" s="14" t="s">
        <v>14</v>
      </c>
      <c r="B9" s="15">
        <v>0.83</v>
      </c>
      <c r="C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5.75" customHeight="1">
      <c r="A10" s="16" t="s">
        <v>15</v>
      </c>
      <c r="B10" s="15">
        <v>0.23</v>
      </c>
      <c r="C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ht="15.75" customHeight="1">
      <c r="A11" s="19"/>
      <c r="B11" s="20"/>
      <c r="C11" s="9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ht="15.75" customHeight="1">
      <c r="A12" s="2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ht="27.75" customHeight="1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ht="33.0" customHeight="1">
      <c r="A14" s="24"/>
      <c r="B14" s="25" t="s">
        <v>17</v>
      </c>
      <c r="C14" s="25" t="s">
        <v>18</v>
      </c>
      <c r="D14" s="25" t="s">
        <v>7</v>
      </c>
      <c r="E14" s="26" t="s">
        <v>11</v>
      </c>
      <c r="F14" s="25" t="str">
        <f>$A$7</f>
        <v>Opłata za śniadanie</v>
      </c>
      <c r="G14" s="26" t="s">
        <v>13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ht="28.5" customHeight="1">
      <c r="A15" s="27" t="s">
        <v>26</v>
      </c>
      <c r="B15" s="28">
        <f>$B$3</f>
        <v>1000</v>
      </c>
      <c r="C15" s="29">
        <f>$B$15/(1+$B$5)</f>
        <v>925.9259259</v>
      </c>
      <c r="D15" s="29">
        <f>$B$15*$B$4</f>
        <v>150</v>
      </c>
      <c r="E15" s="29">
        <f>$B$6</f>
        <v>50</v>
      </c>
      <c r="F15" s="29">
        <f>$B$7</f>
        <v>10</v>
      </c>
      <c r="G15" s="30">
        <f>$B$8</f>
        <v>3</v>
      </c>
      <c r="H15" s="29">
        <f>C15</f>
        <v>925.9259259</v>
      </c>
      <c r="I15" s="29">
        <f>B15</f>
        <v>1000</v>
      </c>
      <c r="J15" s="31">
        <f>(1-B9)</f>
        <v>0.17</v>
      </c>
      <c r="K15" s="32">
        <f>H15*J15</f>
        <v>157.4074074</v>
      </c>
      <c r="L15" s="33"/>
      <c r="M15" s="34">
        <f>H15-K15</f>
        <v>768.5185185</v>
      </c>
      <c r="N15" s="35">
        <f>M15*(1+$B$10)</f>
        <v>945.2777778</v>
      </c>
      <c r="O15" s="3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ht="28.5" customHeight="1">
      <c r="A16" s="27" t="s">
        <v>27</v>
      </c>
      <c r="B16" s="37"/>
      <c r="C16" s="38"/>
      <c r="D16" s="38"/>
      <c r="E16" s="38"/>
      <c r="F16" s="38"/>
      <c r="G16" s="38"/>
      <c r="H16" s="39"/>
      <c r="I16" s="39"/>
      <c r="J16" s="38"/>
      <c r="K16" s="40"/>
      <c r="L16" s="41">
        <f>I15*J15</f>
        <v>170</v>
      </c>
      <c r="M16" s="42">
        <f>N16/(1+B$10)</f>
        <v>674.796748</v>
      </c>
      <c r="N16" s="43">
        <f>I15-L16</f>
        <v>830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ht="28.5" customHeight="1">
      <c r="A17" s="27" t="s">
        <v>28</v>
      </c>
      <c r="B17" s="37"/>
      <c r="C17" s="38"/>
      <c r="D17" s="38"/>
      <c r="E17" s="38"/>
      <c r="F17" s="38"/>
      <c r="G17" s="38"/>
      <c r="H17" s="44">
        <f>(((B15 -D15)*(1+B10)/(1+B5))-E15-(F15*G15))/(1+B10)</f>
        <v>721.9963866</v>
      </c>
      <c r="I17" s="45">
        <f>((B15 -D15)*(1+B10)/(1+B5))-E15-(F15*G15)</f>
        <v>888.0555556</v>
      </c>
      <c r="J17" s="38"/>
      <c r="K17" s="41">
        <f>H17*J15</f>
        <v>122.7393857</v>
      </c>
      <c r="L17" s="46">
        <f>I17*J15</f>
        <v>150.9694444</v>
      </c>
      <c r="M17" s="47">
        <f>H17-K17</f>
        <v>599.2570009</v>
      </c>
      <c r="N17" s="48">
        <f>M17*(1+$B$10)</f>
        <v>737.0861111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ht="28.5" customHeight="1">
      <c r="A18" s="27" t="s">
        <v>29</v>
      </c>
      <c r="B18" s="37"/>
      <c r="C18" s="38"/>
      <c r="D18" s="38"/>
      <c r="E18" s="38"/>
      <c r="F18" s="38"/>
      <c r="G18" s="38"/>
      <c r="H18" s="45">
        <f>((C15 -D15)*(1+B10)-E15-(F15*G15))/(1+B10)</f>
        <v>710.8852755</v>
      </c>
      <c r="I18" s="49">
        <f>(C15 -D15)*(1+B10)-E15-(F15*G15)</f>
        <v>874.3888889</v>
      </c>
      <c r="J18" s="38"/>
      <c r="K18" s="41">
        <f>H18*J15</f>
        <v>120.8504968</v>
      </c>
      <c r="L18" s="49">
        <f>I18*J15</f>
        <v>148.6461111</v>
      </c>
      <c r="M18" s="47">
        <f t="shared" ref="M18:M19" si="1">N18/(1+$B$10)</f>
        <v>590.0347787</v>
      </c>
      <c r="N18" s="48">
        <f t="shared" ref="N18:N19" si="2">I18-L18</f>
        <v>725.7427778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ht="28.5" customHeight="1">
      <c r="A19" s="27" t="s">
        <v>30</v>
      </c>
      <c r="B19" s="50"/>
      <c r="C19" s="39"/>
      <c r="D19" s="39"/>
      <c r="E19" s="39"/>
      <c r="F19" s="39"/>
      <c r="G19" s="39"/>
      <c r="H19" s="45">
        <f>(B15-E15-(F15*G15)-D15)/(1+B10)</f>
        <v>626.0162602</v>
      </c>
      <c r="I19" s="45">
        <f>B15-E15-(F15*G15) -D15</f>
        <v>770</v>
      </c>
      <c r="J19" s="39"/>
      <c r="K19" s="41">
        <f>H19*J15</f>
        <v>106.4227642</v>
      </c>
      <c r="L19" s="45">
        <f>I19*J15</f>
        <v>130.9</v>
      </c>
      <c r="M19" s="47">
        <f t="shared" si="1"/>
        <v>519.5934959</v>
      </c>
      <c r="N19" s="48">
        <f t="shared" si="2"/>
        <v>639.1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1"/>
      <c r="J20" s="5"/>
      <c r="K20" s="5"/>
      <c r="L20" s="5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ht="15.75" customHeight="1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ht="15.75" customHeight="1">
      <c r="A23" s="54" t="s">
        <v>32</v>
      </c>
      <c r="M23" s="53"/>
      <c r="N23" s="5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ht="15.75" customHeight="1">
      <c r="A24" s="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ht="15.75" customHeight="1">
      <c r="A25" s="52" t="s">
        <v>33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ht="15.75" customHeight="1">
      <c r="A26" s="12" t="s">
        <v>34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ht="15.75" customHeight="1">
      <c r="A27" s="12" t="s">
        <v>35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ht="15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ht="15.75" customHeight="1">
      <c r="A30" s="12" t="s">
        <v>36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2">
    <mergeCell ref="A1:B1"/>
    <mergeCell ref="E1:G1"/>
    <mergeCell ref="C2:D2"/>
    <mergeCell ref="C3:D3"/>
    <mergeCell ref="C4:D4"/>
    <mergeCell ref="C5:D5"/>
    <mergeCell ref="C6:D6"/>
    <mergeCell ref="D15:D19"/>
    <mergeCell ref="E15:E19"/>
    <mergeCell ref="F15:F19"/>
    <mergeCell ref="G15:G19"/>
    <mergeCell ref="H15:H16"/>
    <mergeCell ref="I15:I16"/>
    <mergeCell ref="J15:J19"/>
    <mergeCell ref="A23:K23"/>
    <mergeCell ref="C7:D7"/>
    <mergeCell ref="C8:D8"/>
    <mergeCell ref="C9:D9"/>
    <mergeCell ref="C10:D10"/>
    <mergeCell ref="A13:N13"/>
    <mergeCell ref="B15:B19"/>
    <mergeCell ref="C15:C19"/>
  </mergeCells>
  <hyperlinks>
    <hyperlink r:id="rId1" ref="F3"/>
    <hyperlink r:id="rId2" ref="F4"/>
    <hyperlink r:id="rId3" ref="F5"/>
  </hyperlinks>
  <drawing r:id="rId4"/>
</worksheet>
</file>